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komp/Desktop/"/>
    </mc:Choice>
  </mc:AlternateContent>
  <bookViews>
    <workbookView xWindow="0" yWindow="460" windowWidth="28800" windowHeight="16480" tabRatio="500"/>
  </bookViews>
  <sheets>
    <sheet name="PR1" sheetId="1" r:id="rId1"/>
    <sheet name="PR2" sheetId="4" r:id="rId2"/>
    <sheet name="PR3" sheetId="5" r:id="rId3"/>
    <sheet name="PR4" sheetId="6" r:id="rId4"/>
    <sheet name="PR5" sheetId="8" r:id="rId5"/>
    <sheet name="PR6" sheetId="9" r:id="rId6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9" l="1"/>
  <c r="B4" i="9"/>
  <c r="B5" i="9"/>
  <c r="B6" i="9"/>
  <c r="B7" i="9"/>
  <c r="B8" i="9"/>
  <c r="B9" i="9"/>
  <c r="B10" i="9"/>
  <c r="B11" i="9"/>
  <c r="B2" i="9"/>
  <c r="B13" i="9"/>
  <c r="B15" i="9"/>
  <c r="C2" i="9"/>
  <c r="D2" i="9"/>
  <c r="C3" i="9"/>
  <c r="D3" i="9"/>
  <c r="C4" i="9"/>
  <c r="D4" i="9"/>
  <c r="C5" i="9"/>
  <c r="D5" i="9"/>
  <c r="C6" i="9"/>
  <c r="D6" i="9"/>
  <c r="C7" i="9"/>
  <c r="D7" i="9"/>
  <c r="C8" i="9"/>
  <c r="D8" i="9"/>
  <c r="C9" i="9"/>
  <c r="D9" i="9"/>
  <c r="C10" i="9"/>
  <c r="D10" i="9"/>
  <c r="C11" i="9"/>
  <c r="D11" i="9"/>
  <c r="D13" i="9"/>
  <c r="B16" i="9"/>
  <c r="B17" i="9"/>
  <c r="C17" i="9"/>
  <c r="C15" i="9"/>
  <c r="B18" i="9"/>
  <c r="C16" i="9"/>
  <c r="C13" i="9"/>
  <c r="C73" i="8"/>
  <c r="C74" i="8"/>
  <c r="C75" i="8"/>
  <c r="B75" i="8"/>
  <c r="B74" i="8"/>
  <c r="B73" i="8"/>
  <c r="C29" i="8"/>
  <c r="D29" i="8"/>
  <c r="C30" i="8"/>
  <c r="D30" i="8"/>
  <c r="C31" i="8"/>
  <c r="D31" i="8"/>
  <c r="C32" i="8"/>
  <c r="D32" i="8"/>
  <c r="C33" i="8"/>
  <c r="D33" i="8"/>
  <c r="C34" i="8"/>
  <c r="D34" i="8"/>
  <c r="C35" i="8"/>
  <c r="D35" i="8"/>
  <c r="C36" i="8"/>
  <c r="D36" i="8"/>
  <c r="C37" i="8"/>
  <c r="D37" i="8"/>
  <c r="C38" i="8"/>
  <c r="D38" i="8"/>
  <c r="C39" i="8"/>
  <c r="D39" i="8"/>
  <c r="C40" i="8"/>
  <c r="D40" i="8"/>
  <c r="C41" i="8"/>
  <c r="D41" i="8"/>
  <c r="C42" i="8"/>
  <c r="D42" i="8"/>
  <c r="C43" i="8"/>
  <c r="D43" i="8"/>
  <c r="C44" i="8"/>
  <c r="D44" i="8"/>
  <c r="C45" i="8"/>
  <c r="D45" i="8"/>
  <c r="C46" i="8"/>
  <c r="D46" i="8"/>
  <c r="C47" i="8"/>
  <c r="D47" i="8"/>
  <c r="C48" i="8"/>
  <c r="D48" i="8"/>
  <c r="C49" i="8"/>
  <c r="D49" i="8"/>
  <c r="C50" i="8"/>
  <c r="D50" i="8"/>
  <c r="C51" i="8"/>
  <c r="D51" i="8"/>
  <c r="C52" i="8"/>
  <c r="D52" i="8"/>
  <c r="C53" i="8"/>
  <c r="D53" i="8"/>
  <c r="C54" i="8"/>
  <c r="D54" i="8"/>
  <c r="C55" i="8"/>
  <c r="D55" i="8"/>
  <c r="C56" i="8"/>
  <c r="D56" i="8"/>
  <c r="C57" i="8"/>
  <c r="D57" i="8"/>
  <c r="C58" i="8"/>
  <c r="D58" i="8"/>
  <c r="C59" i="8"/>
  <c r="D59" i="8"/>
  <c r="C60" i="8"/>
  <c r="D60" i="8"/>
  <c r="C61" i="8"/>
  <c r="D61" i="8"/>
  <c r="C62" i="8"/>
  <c r="D62" i="8"/>
  <c r="C63" i="8"/>
  <c r="D63" i="8"/>
  <c r="C64" i="8"/>
  <c r="D64" i="8"/>
  <c r="C65" i="8"/>
  <c r="D65" i="8"/>
  <c r="C66" i="8"/>
  <c r="D66" i="8"/>
  <c r="C67" i="8"/>
  <c r="D67" i="8"/>
  <c r="C68" i="8"/>
  <c r="D68" i="8"/>
  <c r="C69" i="8"/>
  <c r="D69" i="8"/>
  <c r="B71" i="8"/>
  <c r="C28" i="8"/>
  <c r="D28" i="8"/>
  <c r="C27" i="8"/>
  <c r="D27" i="8"/>
  <c r="C26" i="8"/>
  <c r="D26" i="8"/>
  <c r="C25" i="8"/>
  <c r="D25" i="8"/>
  <c r="C24" i="8"/>
  <c r="D24" i="8"/>
  <c r="C23" i="8"/>
  <c r="D23" i="8"/>
  <c r="C2" i="8"/>
  <c r="D2" i="8"/>
  <c r="C3" i="8"/>
  <c r="D3" i="8"/>
  <c r="C4" i="8"/>
  <c r="D4" i="8"/>
  <c r="C5" i="8"/>
  <c r="D5" i="8"/>
  <c r="C6" i="8"/>
  <c r="D6" i="8"/>
  <c r="C7" i="8"/>
  <c r="D7" i="8"/>
  <c r="C8" i="8"/>
  <c r="D8" i="8"/>
  <c r="C9" i="8"/>
  <c r="D9" i="8"/>
  <c r="C10" i="8"/>
  <c r="D10" i="8"/>
  <c r="C11" i="8"/>
  <c r="D11" i="8"/>
  <c r="C12" i="8"/>
  <c r="D12" i="8"/>
  <c r="C13" i="8"/>
  <c r="D13" i="8"/>
  <c r="C14" i="8"/>
  <c r="D14" i="8"/>
  <c r="C15" i="8"/>
  <c r="D15" i="8"/>
  <c r="C16" i="8"/>
  <c r="D16" i="8"/>
  <c r="C17" i="8"/>
  <c r="D17" i="8"/>
  <c r="C18" i="8"/>
  <c r="D18" i="8"/>
  <c r="C19" i="8"/>
  <c r="D19" i="8"/>
  <c r="C20" i="8"/>
  <c r="D20" i="8"/>
  <c r="C21" i="8"/>
  <c r="D21" i="8"/>
  <c r="C22" i="8"/>
  <c r="D22" i="8"/>
  <c r="D71" i="8"/>
  <c r="B76" i="8"/>
  <c r="C71" i="8"/>
  <c r="B13" i="6"/>
  <c r="B15" i="6"/>
  <c r="C2" i="6"/>
  <c r="D2" i="6"/>
  <c r="C3" i="6"/>
  <c r="D3" i="6"/>
  <c r="C4" i="6"/>
  <c r="D4" i="6"/>
  <c r="C5" i="6"/>
  <c r="D5" i="6"/>
  <c r="C6" i="6"/>
  <c r="D6" i="6"/>
  <c r="C7" i="6"/>
  <c r="D7" i="6"/>
  <c r="C8" i="6"/>
  <c r="D8" i="6"/>
  <c r="C9" i="6"/>
  <c r="D9" i="6"/>
  <c r="C10" i="6"/>
  <c r="D10" i="6"/>
  <c r="C11" i="6"/>
  <c r="D11" i="6"/>
  <c r="D13" i="6"/>
  <c r="B16" i="6"/>
  <c r="B17" i="6"/>
  <c r="C17" i="6"/>
  <c r="C15" i="6"/>
  <c r="B18" i="6"/>
  <c r="C16" i="6"/>
  <c r="C13" i="6"/>
  <c r="B12" i="5"/>
  <c r="B11" i="5"/>
  <c r="B10" i="5"/>
  <c r="B8" i="5"/>
  <c r="C2" i="5"/>
  <c r="D2" i="5"/>
  <c r="C3" i="5"/>
  <c r="D3" i="5"/>
  <c r="C4" i="5"/>
  <c r="D4" i="5"/>
  <c r="C5" i="5"/>
  <c r="D5" i="5"/>
  <c r="C6" i="5"/>
  <c r="D6" i="5"/>
  <c r="D8" i="5"/>
  <c r="C12" i="5"/>
  <c r="C10" i="5"/>
  <c r="B13" i="5"/>
  <c r="C11" i="5"/>
  <c r="C8" i="5"/>
  <c r="B28" i="4"/>
  <c r="B27" i="4"/>
  <c r="B26" i="4"/>
  <c r="C2" i="4"/>
  <c r="B24" i="4"/>
  <c r="C2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4" i="4"/>
  <c r="D22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4" i="4"/>
  <c r="C28" i="4"/>
  <c r="C26" i="4"/>
  <c r="B29" i="4"/>
  <c r="C27" i="4"/>
  <c r="B13" i="1"/>
  <c r="B15" i="1"/>
  <c r="C2" i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13" i="1"/>
  <c r="B16" i="1"/>
  <c r="B17" i="1"/>
  <c r="C17" i="1"/>
  <c r="C15" i="1"/>
  <c r="B18" i="1"/>
  <c r="C16" i="1"/>
  <c r="C13" i="1"/>
</calcChain>
</file>

<file path=xl/sharedStrings.xml><?xml version="1.0" encoding="utf-8"?>
<sst xmlns="http://schemas.openxmlformats.org/spreadsheetml/2006/main" count="54" uniqueCount="9">
  <si>
    <t>redni broj mjerenja</t>
  </si>
  <si>
    <t>rezultat pojedinog mjerenja</t>
  </si>
  <si>
    <t>suma</t>
  </si>
  <si>
    <t>srednja vrijednost</t>
  </si>
  <si>
    <t>odstupanje pojedinog mjerenja od srednje vrijednosti</t>
  </si>
  <si>
    <t>kvadrat odstupanja pojedinog mjerenja od srednje vrijednosti</t>
  </si>
  <si>
    <t>standardna devijacija</t>
  </si>
  <si>
    <t>standardna pogreška</t>
  </si>
  <si>
    <t>relativna nepouzdanost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</si>
</sst>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quotePrefix="1"/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H12" sqref="H12"/>
    </sheetView>
  </sheetViews>
  <sheetFormatPr baseColWidth="10" defaultRowHeight="16" x14ac:dyDescent="0.2"/>
  <cols>
    <col min="1" max="1" width="12.83203125" customWidth="1"/>
    <col min="2" max="2" width="15.6640625" customWidth="1"/>
    <col min="3" max="3" width="21.83203125" customWidth="1"/>
    <col min="4" max="4" width="21.5" customWidth="1"/>
  </cols>
  <sheetData>
    <row r="1" spans="1:7" ht="48" x14ac:dyDescent="0.2">
      <c r="A1" s="1" t="s">
        <v>0</v>
      </c>
      <c r="B1" s="1" t="s">
        <v>1</v>
      </c>
      <c r="C1" s="1" t="s">
        <v>4</v>
      </c>
      <c r="D1" s="1" t="s">
        <v>5</v>
      </c>
      <c r="F1" s="1"/>
      <c r="G1" s="1"/>
    </row>
    <row r="2" spans="1:7" x14ac:dyDescent="0.2">
      <c r="A2" s="2">
        <v>1</v>
      </c>
      <c r="B2" s="2">
        <v>17.5</v>
      </c>
      <c r="C2" s="2">
        <f>B2-$B$15</f>
        <v>-0.48000000000000043</v>
      </c>
      <c r="D2" s="2">
        <f>C2^2</f>
        <v>0.23040000000000041</v>
      </c>
      <c r="F2" s="2"/>
      <c r="G2" s="8"/>
    </row>
    <row r="3" spans="1:7" x14ac:dyDescent="0.2">
      <c r="A3" s="2">
        <v>2</v>
      </c>
      <c r="B3" s="2">
        <v>18.2</v>
      </c>
      <c r="C3" s="2">
        <f t="shared" ref="C3:C11" si="0">B3-$B$15</f>
        <v>0.21999999999999886</v>
      </c>
      <c r="D3" s="2">
        <f t="shared" ref="D3:D11" si="1">C3^2</f>
        <v>4.8399999999999499E-2</v>
      </c>
      <c r="F3" s="9"/>
      <c r="G3" s="8"/>
    </row>
    <row r="4" spans="1:7" x14ac:dyDescent="0.2">
      <c r="A4" s="2">
        <v>3</v>
      </c>
      <c r="B4" s="2">
        <v>17.5</v>
      </c>
      <c r="C4" s="2">
        <f t="shared" si="0"/>
        <v>-0.48000000000000043</v>
      </c>
      <c r="D4" s="2">
        <f t="shared" si="1"/>
        <v>0.23040000000000041</v>
      </c>
      <c r="F4" s="9"/>
      <c r="G4" s="8"/>
    </row>
    <row r="5" spans="1:7" x14ac:dyDescent="0.2">
      <c r="A5" s="2">
        <v>4</v>
      </c>
      <c r="B5" s="2">
        <v>18.600000000000001</v>
      </c>
      <c r="C5" s="2">
        <f t="shared" si="0"/>
        <v>0.62000000000000099</v>
      </c>
      <c r="D5" s="2">
        <f t="shared" si="1"/>
        <v>0.38440000000000124</v>
      </c>
    </row>
    <row r="6" spans="1:7" x14ac:dyDescent="0.2">
      <c r="A6" s="2">
        <v>5</v>
      </c>
      <c r="B6" s="2">
        <v>18.600000000000001</v>
      </c>
      <c r="C6" s="2">
        <f t="shared" si="0"/>
        <v>0.62000000000000099</v>
      </c>
      <c r="D6" s="2">
        <f t="shared" si="1"/>
        <v>0.38440000000000124</v>
      </c>
    </row>
    <row r="7" spans="1:7" x14ac:dyDescent="0.2">
      <c r="A7" s="2">
        <v>6</v>
      </c>
      <c r="B7" s="2">
        <v>18.7</v>
      </c>
      <c r="C7" s="2">
        <f t="shared" si="0"/>
        <v>0.71999999999999886</v>
      </c>
      <c r="D7" s="2">
        <f t="shared" si="1"/>
        <v>0.51839999999999842</v>
      </c>
    </row>
    <row r="8" spans="1:7" x14ac:dyDescent="0.2">
      <c r="A8" s="2">
        <v>7</v>
      </c>
      <c r="B8" s="2">
        <v>17.399999999999999</v>
      </c>
      <c r="C8" s="2">
        <f t="shared" si="0"/>
        <v>-0.58000000000000185</v>
      </c>
      <c r="D8" s="2">
        <f t="shared" si="1"/>
        <v>0.33640000000000214</v>
      </c>
    </row>
    <row r="9" spans="1:7" x14ac:dyDescent="0.2">
      <c r="A9" s="2">
        <v>8</v>
      </c>
      <c r="B9" s="2">
        <v>18.2</v>
      </c>
      <c r="C9" s="2">
        <f t="shared" si="0"/>
        <v>0.21999999999999886</v>
      </c>
      <c r="D9" s="2">
        <f t="shared" si="1"/>
        <v>4.8399999999999499E-2</v>
      </c>
    </row>
    <row r="10" spans="1:7" x14ac:dyDescent="0.2">
      <c r="A10" s="2">
        <v>9</v>
      </c>
      <c r="B10" s="2">
        <v>17.3</v>
      </c>
      <c r="C10" s="2">
        <f t="shared" si="0"/>
        <v>-0.67999999999999972</v>
      </c>
      <c r="D10" s="2">
        <f t="shared" si="1"/>
        <v>0.46239999999999959</v>
      </c>
    </row>
    <row r="11" spans="1:7" x14ac:dyDescent="0.2">
      <c r="A11" s="2">
        <v>10</v>
      </c>
      <c r="B11" s="2">
        <v>17.8</v>
      </c>
      <c r="C11" s="2">
        <f t="shared" si="0"/>
        <v>-0.17999999999999972</v>
      </c>
      <c r="D11" s="2">
        <f t="shared" si="1"/>
        <v>3.2399999999999901E-2</v>
      </c>
    </row>
    <row r="13" spans="1:7" x14ac:dyDescent="0.2">
      <c r="A13" s="2" t="s">
        <v>2</v>
      </c>
      <c r="B13" s="2">
        <f>SUM(B2:B11)</f>
        <v>179.8</v>
      </c>
      <c r="C13" s="5">
        <f t="shared" ref="C13:D13" si="2">SUM(C2:C11)</f>
        <v>-3.5527136788005009E-15</v>
      </c>
      <c r="D13" s="2">
        <f t="shared" si="2"/>
        <v>2.6760000000000024</v>
      </c>
    </row>
    <row r="14" spans="1:7" x14ac:dyDescent="0.2">
      <c r="A14" s="2"/>
      <c r="B14" s="2"/>
      <c r="C14" s="5"/>
      <c r="D14" s="2"/>
    </row>
    <row r="15" spans="1:7" ht="32" x14ac:dyDescent="0.2">
      <c r="A15" s="1" t="s">
        <v>3</v>
      </c>
      <c r="B15" s="3">
        <f>B13/A11</f>
        <v>17.98</v>
      </c>
      <c r="C15" s="6">
        <f t="shared" ref="C15:C16" si="3">ROUND(B15,1)</f>
        <v>18</v>
      </c>
    </row>
    <row r="16" spans="1:7" ht="32" x14ac:dyDescent="0.2">
      <c r="A16" s="4" t="s">
        <v>6</v>
      </c>
      <c r="B16" s="3">
        <f>SQRT(D13/(A11-1))</f>
        <v>0.54528280124476103</v>
      </c>
      <c r="C16" s="6">
        <f t="shared" si="3"/>
        <v>0.5</v>
      </c>
    </row>
    <row r="17" spans="1:3" ht="32" x14ac:dyDescent="0.2">
      <c r="A17" s="1" t="s">
        <v>7</v>
      </c>
      <c r="B17" s="3">
        <f>B16/SQRT(10)</f>
        <v>0.17243356208503421</v>
      </c>
      <c r="C17" s="6">
        <f>ROUND(B17,1)</f>
        <v>0.2</v>
      </c>
    </row>
    <row r="18" spans="1:3" ht="32" x14ac:dyDescent="0.2">
      <c r="A18" s="1" t="s">
        <v>8</v>
      </c>
      <c r="B18" s="7">
        <f>C17/C15</f>
        <v>1.1111111111111112E-2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29" sqref="B29"/>
    </sheetView>
  </sheetViews>
  <sheetFormatPr baseColWidth="10" defaultRowHeight="16" x14ac:dyDescent="0.2"/>
  <cols>
    <col min="1" max="1" width="12.83203125" customWidth="1"/>
    <col min="2" max="2" width="15.6640625" customWidth="1"/>
    <col min="3" max="3" width="21.83203125" customWidth="1"/>
    <col min="4" max="4" width="21.5" customWidth="1"/>
  </cols>
  <sheetData>
    <row r="1" spans="1:7" ht="48" x14ac:dyDescent="0.2">
      <c r="A1" s="1" t="s">
        <v>0</v>
      </c>
      <c r="B1" s="1" t="s">
        <v>1</v>
      </c>
      <c r="C1" s="1" t="s">
        <v>4</v>
      </c>
      <c r="D1" s="1" t="s">
        <v>5</v>
      </c>
      <c r="F1" s="1"/>
      <c r="G1" s="1"/>
    </row>
    <row r="2" spans="1:7" x14ac:dyDescent="0.2">
      <c r="A2" s="2">
        <v>1</v>
      </c>
      <c r="B2" s="2">
        <v>17.5</v>
      </c>
      <c r="C2" s="2">
        <f>B2-$B$26</f>
        <v>-0.51904761904761898</v>
      </c>
      <c r="D2" s="2">
        <f>C2^2</f>
        <v>0.26941043083900218</v>
      </c>
      <c r="F2" s="2"/>
      <c r="G2" s="8"/>
    </row>
    <row r="3" spans="1:7" x14ac:dyDescent="0.2">
      <c r="A3" s="2">
        <v>2</v>
      </c>
      <c r="B3" s="2">
        <v>18.2</v>
      </c>
      <c r="C3" s="2">
        <f>B3-$B$26</f>
        <v>0.18095238095238031</v>
      </c>
      <c r="D3" s="2">
        <f t="shared" ref="D3:D22" si="0">C3^2</f>
        <v>3.274376417233537E-2</v>
      </c>
      <c r="F3" s="9"/>
      <c r="G3" s="8"/>
    </row>
    <row r="4" spans="1:7" x14ac:dyDescent="0.2">
      <c r="A4" s="2">
        <v>3</v>
      </c>
      <c r="B4" s="2">
        <v>17.5</v>
      </c>
      <c r="C4" s="2">
        <f>B4-$B$26</f>
        <v>-0.51904761904761898</v>
      </c>
      <c r="D4" s="2">
        <f t="shared" si="0"/>
        <v>0.26941043083900218</v>
      </c>
      <c r="F4" s="9"/>
      <c r="G4" s="8"/>
    </row>
    <row r="5" spans="1:7" x14ac:dyDescent="0.2">
      <c r="A5" s="2">
        <v>4</v>
      </c>
      <c r="B5" s="2">
        <v>18.600000000000001</v>
      </c>
      <c r="C5" s="2">
        <f>B5-$B$26</f>
        <v>0.58095238095238244</v>
      </c>
      <c r="D5" s="2">
        <f t="shared" si="0"/>
        <v>0.33750566893424211</v>
      </c>
    </row>
    <row r="6" spans="1:7" x14ac:dyDescent="0.2">
      <c r="A6" s="2">
        <v>5</v>
      </c>
      <c r="B6" s="2">
        <v>18.600000000000001</v>
      </c>
      <c r="C6" s="2">
        <f>B6-$B$26</f>
        <v>0.58095238095238244</v>
      </c>
      <c r="D6" s="2">
        <f t="shared" si="0"/>
        <v>0.33750566893424211</v>
      </c>
    </row>
    <row r="7" spans="1:7" x14ac:dyDescent="0.2">
      <c r="A7" s="2">
        <v>6</v>
      </c>
      <c r="B7" s="2">
        <v>18.7</v>
      </c>
      <c r="C7" s="2">
        <f>B7-$B$26</f>
        <v>0.68095238095238031</v>
      </c>
      <c r="D7" s="2">
        <f t="shared" si="0"/>
        <v>0.46369614512471569</v>
      </c>
    </row>
    <row r="8" spans="1:7" x14ac:dyDescent="0.2">
      <c r="A8" s="2">
        <v>7</v>
      </c>
      <c r="B8" s="2">
        <v>17.399999999999999</v>
      </c>
      <c r="C8" s="2">
        <f>B8-$B$26</f>
        <v>-0.6190476190476204</v>
      </c>
      <c r="D8" s="2">
        <f t="shared" si="0"/>
        <v>0.38321995464852776</v>
      </c>
    </row>
    <row r="9" spans="1:7" x14ac:dyDescent="0.2">
      <c r="A9" s="2">
        <v>8</v>
      </c>
      <c r="B9" s="2">
        <v>18.2</v>
      </c>
      <c r="C9" s="2">
        <f>B9-$B$26</f>
        <v>0.18095238095238031</v>
      </c>
      <c r="D9" s="2">
        <f t="shared" si="0"/>
        <v>3.274376417233537E-2</v>
      </c>
    </row>
    <row r="10" spans="1:7" x14ac:dyDescent="0.2">
      <c r="A10" s="2">
        <v>9</v>
      </c>
      <c r="B10" s="2">
        <v>17.3</v>
      </c>
      <c r="C10" s="2">
        <f>B10-$B$26</f>
        <v>-0.71904761904761827</v>
      </c>
      <c r="D10" s="2">
        <f t="shared" si="0"/>
        <v>0.51702947845804881</v>
      </c>
    </row>
    <row r="11" spans="1:7" x14ac:dyDescent="0.2">
      <c r="A11" s="2">
        <v>10</v>
      </c>
      <c r="B11" s="2">
        <v>17.8</v>
      </c>
      <c r="C11" s="2">
        <f>B11-$B$26</f>
        <v>-0.21904761904761827</v>
      </c>
      <c r="D11" s="2">
        <f t="shared" si="0"/>
        <v>4.7981859410430497E-2</v>
      </c>
    </row>
    <row r="12" spans="1:7" x14ac:dyDescent="0.2">
      <c r="A12" s="2">
        <v>11</v>
      </c>
      <c r="B12" s="2">
        <v>18.3</v>
      </c>
      <c r="C12" s="2">
        <f>B12-$B$26</f>
        <v>0.28095238095238173</v>
      </c>
      <c r="D12" s="2">
        <f t="shared" si="0"/>
        <v>7.8934240362812227E-2</v>
      </c>
    </row>
    <row r="13" spans="1:7" x14ac:dyDescent="0.2">
      <c r="A13" s="2">
        <v>12</v>
      </c>
      <c r="B13" s="2">
        <v>19</v>
      </c>
      <c r="C13" s="2">
        <f>B13-$B$26</f>
        <v>0.98095238095238102</v>
      </c>
      <c r="D13" s="2">
        <f t="shared" si="0"/>
        <v>0.96226757369614524</v>
      </c>
    </row>
    <row r="14" spans="1:7" x14ac:dyDescent="0.2">
      <c r="A14" s="2">
        <v>13</v>
      </c>
      <c r="B14" s="2">
        <v>18.5</v>
      </c>
      <c r="C14" s="2">
        <f>B14-$B$26</f>
        <v>0.48095238095238102</v>
      </c>
      <c r="D14" s="2">
        <f t="shared" si="0"/>
        <v>0.23131519274376425</v>
      </c>
    </row>
    <row r="15" spans="1:7" x14ac:dyDescent="0.2">
      <c r="A15" s="2">
        <v>14</v>
      </c>
      <c r="B15" s="2">
        <v>17.2</v>
      </c>
      <c r="C15" s="2">
        <f>B15-$B$26</f>
        <v>-0.81904761904761969</v>
      </c>
      <c r="D15" s="2">
        <f t="shared" si="0"/>
        <v>0.67083900226757476</v>
      </c>
    </row>
    <row r="16" spans="1:7" x14ac:dyDescent="0.2">
      <c r="A16" s="2">
        <v>15</v>
      </c>
      <c r="B16" s="2">
        <v>17.600000000000001</v>
      </c>
      <c r="C16" s="2">
        <f>B16-$B$26</f>
        <v>-0.41904761904761756</v>
      </c>
      <c r="D16" s="2">
        <f t="shared" si="0"/>
        <v>0.1756009070294772</v>
      </c>
    </row>
    <row r="17" spans="1:4" x14ac:dyDescent="0.2">
      <c r="A17" s="2">
        <v>16</v>
      </c>
      <c r="B17" s="2">
        <v>17.8</v>
      </c>
      <c r="C17" s="2">
        <f>B17-$B$26</f>
        <v>-0.21904761904761827</v>
      </c>
      <c r="D17" s="2">
        <f t="shared" si="0"/>
        <v>4.7981859410430497E-2</v>
      </c>
    </row>
    <row r="18" spans="1:4" x14ac:dyDescent="0.2">
      <c r="A18" s="2">
        <v>17</v>
      </c>
      <c r="B18" s="2">
        <v>18</v>
      </c>
      <c r="C18" s="2">
        <f>B18-$B$26</f>
        <v>-1.904761904761898E-2</v>
      </c>
      <c r="D18" s="2">
        <f t="shared" si="0"/>
        <v>3.6281179138321736E-4</v>
      </c>
    </row>
    <row r="19" spans="1:4" x14ac:dyDescent="0.2">
      <c r="A19" s="2">
        <v>18</v>
      </c>
      <c r="B19" s="2">
        <v>18.2</v>
      </c>
      <c r="C19" s="2">
        <f>B19-$B$26</f>
        <v>0.18095238095238031</v>
      </c>
      <c r="D19" s="2">
        <f t="shared" si="0"/>
        <v>3.274376417233537E-2</v>
      </c>
    </row>
    <row r="20" spans="1:4" x14ac:dyDescent="0.2">
      <c r="A20" s="2">
        <v>19</v>
      </c>
      <c r="B20" s="2">
        <v>17.8</v>
      </c>
      <c r="C20" s="2">
        <f>B20-$B$26</f>
        <v>-0.21904761904761827</v>
      </c>
      <c r="D20" s="2">
        <f t="shared" si="0"/>
        <v>4.7981859410430497E-2</v>
      </c>
    </row>
    <row r="21" spans="1:4" x14ac:dyDescent="0.2">
      <c r="A21" s="2">
        <v>20</v>
      </c>
      <c r="B21" s="2">
        <v>18.5</v>
      </c>
      <c r="C21" s="2">
        <f>B21-$B$26</f>
        <v>0.48095238095238102</v>
      </c>
      <c r="D21" s="2">
        <f t="shared" si="0"/>
        <v>0.23131519274376425</v>
      </c>
    </row>
    <row r="22" spans="1:4" x14ac:dyDescent="0.2">
      <c r="A22" s="2">
        <v>21</v>
      </c>
      <c r="B22" s="2">
        <v>17.7</v>
      </c>
      <c r="C22" s="2">
        <f>B22-$B$26</f>
        <v>-0.31904761904761969</v>
      </c>
      <c r="D22" s="2">
        <f t="shared" si="0"/>
        <v>0.10179138321995505</v>
      </c>
    </row>
    <row r="24" spans="1:4" x14ac:dyDescent="0.2">
      <c r="A24" s="2" t="s">
        <v>2</v>
      </c>
      <c r="B24" s="2">
        <f>SUM(B2:B22)</f>
        <v>378.40000000000003</v>
      </c>
      <c r="C24" s="5">
        <f>SUM(C2:C22)</f>
        <v>3.5527136788005009E-15</v>
      </c>
      <c r="D24" s="2">
        <f>SUM(D2:D22)</f>
        <v>5.2723809523809555</v>
      </c>
    </row>
    <row r="25" spans="1:4" x14ac:dyDescent="0.2">
      <c r="A25" s="2"/>
      <c r="B25" s="2"/>
      <c r="C25" s="5"/>
      <c r="D25" s="2"/>
    </row>
    <row r="26" spans="1:4" ht="32" x14ac:dyDescent="0.2">
      <c r="A26" s="1" t="s">
        <v>3</v>
      </c>
      <c r="B26" s="3">
        <f>B24/A22</f>
        <v>18.019047619047619</v>
      </c>
      <c r="C26" s="6">
        <f t="shared" ref="C26:C27" si="1">ROUND(B26,1)</f>
        <v>18</v>
      </c>
    </row>
    <row r="27" spans="1:4" ht="32" x14ac:dyDescent="0.2">
      <c r="A27" s="4" t="s">
        <v>6</v>
      </c>
      <c r="B27" s="3">
        <f>SQRT(D24/(A22-1))</f>
        <v>0.51343845553196321</v>
      </c>
      <c r="C27" s="6">
        <f t="shared" si="1"/>
        <v>0.5</v>
      </c>
    </row>
    <row r="28" spans="1:4" ht="32" x14ac:dyDescent="0.2">
      <c r="A28" s="1" t="s">
        <v>7</v>
      </c>
      <c r="B28" s="3">
        <f>B27/SQRT(A22)</f>
        <v>0.11204145653221141</v>
      </c>
      <c r="C28" s="6">
        <f>ROUND(B28,1)</f>
        <v>0.1</v>
      </c>
    </row>
    <row r="29" spans="1:4" ht="32" x14ac:dyDescent="0.2">
      <c r="A29" s="1" t="s">
        <v>8</v>
      </c>
      <c r="B29" s="7">
        <f>C28/C26</f>
        <v>5.5555555555555558E-3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17" sqref="C17"/>
    </sheetView>
  </sheetViews>
  <sheetFormatPr baseColWidth="10" defaultRowHeight="16" x14ac:dyDescent="0.2"/>
  <cols>
    <col min="1" max="1" width="12.83203125" customWidth="1"/>
    <col min="2" max="2" width="15.6640625" customWidth="1"/>
    <col min="3" max="3" width="21.83203125" customWidth="1"/>
    <col min="4" max="4" width="21.5" customWidth="1"/>
  </cols>
  <sheetData>
    <row r="1" spans="1:7" ht="48" x14ac:dyDescent="0.2">
      <c r="A1" s="1" t="s">
        <v>0</v>
      </c>
      <c r="B1" s="1" t="s">
        <v>1</v>
      </c>
      <c r="C1" s="1" t="s">
        <v>4</v>
      </c>
      <c r="D1" s="1" t="s">
        <v>5</v>
      </c>
      <c r="F1" s="1"/>
      <c r="G1" s="1"/>
    </row>
    <row r="2" spans="1:7" x14ac:dyDescent="0.2">
      <c r="A2" s="2">
        <v>1</v>
      </c>
      <c r="B2" s="2">
        <v>17.5</v>
      </c>
      <c r="C2" s="2">
        <f>B2-$B$10</f>
        <v>-0.58000000000000185</v>
      </c>
      <c r="D2" s="2">
        <f>C2^2</f>
        <v>0.33640000000000214</v>
      </c>
      <c r="F2" s="2"/>
      <c r="G2" s="8"/>
    </row>
    <row r="3" spans="1:7" x14ac:dyDescent="0.2">
      <c r="A3" s="2">
        <v>2</v>
      </c>
      <c r="B3" s="2">
        <v>18.2</v>
      </c>
      <c r="C3" s="2">
        <f>B3-$B$10</f>
        <v>0.11999999999999744</v>
      </c>
      <c r="D3" s="2">
        <f t="shared" ref="D3:D6" si="0">C3^2</f>
        <v>1.4399999999999386E-2</v>
      </c>
      <c r="F3" s="9"/>
      <c r="G3" s="8"/>
    </row>
    <row r="4" spans="1:7" x14ac:dyDescent="0.2">
      <c r="A4" s="2">
        <v>3</v>
      </c>
      <c r="B4" s="2">
        <v>17.5</v>
      </c>
      <c r="C4" s="2">
        <f>B4-$B$10</f>
        <v>-0.58000000000000185</v>
      </c>
      <c r="D4" s="2">
        <f t="shared" si="0"/>
        <v>0.33640000000000214</v>
      </c>
      <c r="F4" s="9"/>
      <c r="G4" s="8"/>
    </row>
    <row r="5" spans="1:7" x14ac:dyDescent="0.2">
      <c r="A5" s="2">
        <v>4</v>
      </c>
      <c r="B5" s="2">
        <v>18.600000000000001</v>
      </c>
      <c r="C5" s="2">
        <f>B5-$B$10</f>
        <v>0.51999999999999957</v>
      </c>
      <c r="D5" s="2">
        <f t="shared" si="0"/>
        <v>0.27039999999999953</v>
      </c>
    </row>
    <row r="6" spans="1:7" x14ac:dyDescent="0.2">
      <c r="A6" s="2">
        <v>5</v>
      </c>
      <c r="B6" s="2">
        <v>18.600000000000001</v>
      </c>
      <c r="C6" s="2">
        <f>B6-$B$10</f>
        <v>0.51999999999999957</v>
      </c>
      <c r="D6" s="2">
        <f t="shared" si="0"/>
        <v>0.27039999999999953</v>
      </c>
    </row>
    <row r="8" spans="1:7" x14ac:dyDescent="0.2">
      <c r="A8" s="2" t="s">
        <v>2</v>
      </c>
      <c r="B8" s="2">
        <f>SUM(B2:B6)</f>
        <v>90.4</v>
      </c>
      <c r="C8" s="5">
        <f>SUM(C2:C6)</f>
        <v>-7.1054273576010019E-15</v>
      </c>
      <c r="D8" s="2">
        <f>SUM(D2:D6)</f>
        <v>1.2280000000000029</v>
      </c>
    </row>
    <row r="9" spans="1:7" x14ac:dyDescent="0.2">
      <c r="A9" s="2"/>
      <c r="B9" s="2"/>
      <c r="C9" s="5"/>
      <c r="D9" s="2"/>
    </row>
    <row r="10" spans="1:7" ht="32" x14ac:dyDescent="0.2">
      <c r="A10" s="1" t="s">
        <v>3</v>
      </c>
      <c r="B10" s="3">
        <f>B8/A6</f>
        <v>18.080000000000002</v>
      </c>
      <c r="C10" s="6">
        <f t="shared" ref="C10:C11" si="1">ROUND(B10,1)</f>
        <v>18.100000000000001</v>
      </c>
    </row>
    <row r="11" spans="1:7" ht="32" x14ac:dyDescent="0.2">
      <c r="A11" s="4" t="s">
        <v>6</v>
      </c>
      <c r="B11" s="3">
        <f>SQRT(D8/(A6-1))</f>
        <v>0.55407580708780335</v>
      </c>
      <c r="C11" s="6">
        <f t="shared" si="1"/>
        <v>0.6</v>
      </c>
    </row>
    <row r="12" spans="1:7" ht="32" x14ac:dyDescent="0.2">
      <c r="A12" s="1" t="s">
        <v>7</v>
      </c>
      <c r="B12" s="3">
        <f>B11/SQRT(A6)</f>
        <v>0.24779023386727761</v>
      </c>
      <c r="C12" s="6">
        <f>ROUND(B12,1)</f>
        <v>0.2</v>
      </c>
    </row>
    <row r="13" spans="1:7" ht="32" x14ac:dyDescent="0.2">
      <c r="A13" s="1" t="s">
        <v>8</v>
      </c>
      <c r="B13" s="7">
        <f>C12/C10</f>
        <v>1.1049723756906077E-2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21" sqref="F21"/>
    </sheetView>
  </sheetViews>
  <sheetFormatPr baseColWidth="10" defaultRowHeight="16" x14ac:dyDescent="0.2"/>
  <cols>
    <col min="1" max="1" width="12.83203125" customWidth="1"/>
    <col min="2" max="2" width="15.6640625" customWidth="1"/>
    <col min="3" max="3" width="21.83203125" customWidth="1"/>
    <col min="4" max="4" width="21.5" customWidth="1"/>
  </cols>
  <sheetData>
    <row r="1" spans="1:7" ht="48" x14ac:dyDescent="0.2">
      <c r="A1" s="1" t="s">
        <v>0</v>
      </c>
      <c r="B1" s="1" t="s">
        <v>1</v>
      </c>
      <c r="C1" s="1" t="s">
        <v>4</v>
      </c>
      <c r="D1" s="1" t="s">
        <v>5</v>
      </c>
      <c r="F1" s="1"/>
      <c r="G1" s="1"/>
    </row>
    <row r="2" spans="1:7" x14ac:dyDescent="0.2">
      <c r="A2" s="2">
        <v>1</v>
      </c>
      <c r="B2" s="2">
        <v>18</v>
      </c>
      <c r="C2" s="2">
        <f>B2-$B$15</f>
        <v>0</v>
      </c>
      <c r="D2" s="2">
        <f>C2^2</f>
        <v>0</v>
      </c>
      <c r="F2" s="2"/>
      <c r="G2" s="8"/>
    </row>
    <row r="3" spans="1:7" x14ac:dyDescent="0.2">
      <c r="A3" s="2">
        <v>2</v>
      </c>
      <c r="B3" s="2">
        <v>18</v>
      </c>
      <c r="C3" s="2">
        <f t="shared" ref="C3:C11" si="0">B3-$B$15</f>
        <v>0</v>
      </c>
      <c r="D3" s="2">
        <f t="shared" ref="D3:D11" si="1">C3^2</f>
        <v>0</v>
      </c>
      <c r="F3" s="9"/>
      <c r="G3" s="8"/>
    </row>
    <row r="4" spans="1:7" x14ac:dyDescent="0.2">
      <c r="A4" s="2">
        <v>3</v>
      </c>
      <c r="B4" s="2">
        <v>18</v>
      </c>
      <c r="C4" s="2">
        <f t="shared" si="0"/>
        <v>0</v>
      </c>
      <c r="D4" s="2">
        <f t="shared" si="1"/>
        <v>0</v>
      </c>
      <c r="F4" s="9"/>
      <c r="G4" s="8"/>
    </row>
    <row r="5" spans="1:7" x14ac:dyDescent="0.2">
      <c r="A5" s="2">
        <v>4</v>
      </c>
      <c r="B5" s="2">
        <v>18</v>
      </c>
      <c r="C5" s="2">
        <f t="shared" si="0"/>
        <v>0</v>
      </c>
      <c r="D5" s="2">
        <f t="shared" si="1"/>
        <v>0</v>
      </c>
    </row>
    <row r="6" spans="1:7" x14ac:dyDescent="0.2">
      <c r="A6" s="2">
        <v>5</v>
      </c>
      <c r="B6" s="2">
        <v>18</v>
      </c>
      <c r="C6" s="2">
        <f t="shared" si="0"/>
        <v>0</v>
      </c>
      <c r="D6" s="2">
        <f t="shared" si="1"/>
        <v>0</v>
      </c>
    </row>
    <row r="7" spans="1:7" x14ac:dyDescent="0.2">
      <c r="A7" s="2">
        <v>6</v>
      </c>
      <c r="B7" s="2">
        <v>18</v>
      </c>
      <c r="C7" s="2">
        <f t="shared" si="0"/>
        <v>0</v>
      </c>
      <c r="D7" s="2">
        <f t="shared" si="1"/>
        <v>0</v>
      </c>
    </row>
    <row r="8" spans="1:7" x14ac:dyDescent="0.2">
      <c r="A8" s="2">
        <v>7</v>
      </c>
      <c r="B8" s="2">
        <v>18</v>
      </c>
      <c r="C8" s="2">
        <f t="shared" si="0"/>
        <v>0</v>
      </c>
      <c r="D8" s="2">
        <f t="shared" si="1"/>
        <v>0</v>
      </c>
    </row>
    <row r="9" spans="1:7" x14ac:dyDescent="0.2">
      <c r="A9" s="2">
        <v>8</v>
      </c>
      <c r="B9" s="2">
        <v>18</v>
      </c>
      <c r="C9" s="2">
        <f t="shared" si="0"/>
        <v>0</v>
      </c>
      <c r="D9" s="2">
        <f t="shared" si="1"/>
        <v>0</v>
      </c>
    </row>
    <row r="10" spans="1:7" x14ac:dyDescent="0.2">
      <c r="A10" s="2">
        <v>9</v>
      </c>
      <c r="B10" s="2">
        <v>18</v>
      </c>
      <c r="C10" s="2">
        <f t="shared" si="0"/>
        <v>0</v>
      </c>
      <c r="D10" s="2">
        <f t="shared" si="1"/>
        <v>0</v>
      </c>
    </row>
    <row r="11" spans="1:7" x14ac:dyDescent="0.2">
      <c r="A11" s="2">
        <v>10</v>
      </c>
      <c r="B11" s="2">
        <v>18</v>
      </c>
      <c r="C11" s="2">
        <f t="shared" si="0"/>
        <v>0</v>
      </c>
      <c r="D11" s="2">
        <f t="shared" si="1"/>
        <v>0</v>
      </c>
    </row>
    <row r="13" spans="1:7" x14ac:dyDescent="0.2">
      <c r="A13" s="2" t="s">
        <v>2</v>
      </c>
      <c r="B13" s="2">
        <f>SUM(B2:B11)</f>
        <v>180</v>
      </c>
      <c r="C13" s="5">
        <f t="shared" ref="C13:D13" si="2">SUM(C2:C11)</f>
        <v>0</v>
      </c>
      <c r="D13" s="2">
        <f t="shared" si="2"/>
        <v>0</v>
      </c>
    </row>
    <row r="14" spans="1:7" x14ac:dyDescent="0.2">
      <c r="A14" s="2"/>
      <c r="B14" s="2"/>
      <c r="C14" s="5"/>
      <c r="D14" s="2"/>
    </row>
    <row r="15" spans="1:7" ht="32" x14ac:dyDescent="0.2">
      <c r="A15" s="1" t="s">
        <v>3</v>
      </c>
      <c r="B15" s="3">
        <f>B13/A11</f>
        <v>18</v>
      </c>
      <c r="C15" s="6">
        <f t="shared" ref="C15:C16" si="3">ROUND(B15,1)</f>
        <v>18</v>
      </c>
    </row>
    <row r="16" spans="1:7" ht="32" x14ac:dyDescent="0.2">
      <c r="A16" s="4" t="s">
        <v>6</v>
      </c>
      <c r="B16" s="3">
        <f>SQRT(D13/(A11-1))</f>
        <v>0</v>
      </c>
      <c r="C16" s="6">
        <f t="shared" si="3"/>
        <v>0</v>
      </c>
    </row>
    <row r="17" spans="1:3" ht="32" x14ac:dyDescent="0.2">
      <c r="A17" s="1" t="s">
        <v>7</v>
      </c>
      <c r="B17" s="3">
        <f>B16/SQRT(10)</f>
        <v>0</v>
      </c>
      <c r="C17" s="6">
        <f>ROUND(B17,1)</f>
        <v>0</v>
      </c>
    </row>
    <row r="18" spans="1:3" ht="32" x14ac:dyDescent="0.2">
      <c r="A18" s="1" t="s">
        <v>8</v>
      </c>
      <c r="B18" s="7">
        <f>C17/C15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workbookViewId="0">
      <selection activeCell="D78" sqref="D78"/>
    </sheetView>
  </sheetViews>
  <sheetFormatPr baseColWidth="10" defaultRowHeight="16" x14ac:dyDescent="0.2"/>
  <cols>
    <col min="1" max="1" width="12.83203125" customWidth="1"/>
    <col min="2" max="2" width="15.6640625" customWidth="1"/>
    <col min="3" max="3" width="21.83203125" customWidth="1"/>
    <col min="4" max="4" width="21.5" customWidth="1"/>
  </cols>
  <sheetData>
    <row r="1" spans="1:7" ht="48" x14ac:dyDescent="0.2">
      <c r="A1" s="1" t="s">
        <v>0</v>
      </c>
      <c r="B1" s="1" t="s">
        <v>1</v>
      </c>
      <c r="C1" s="1" t="s">
        <v>4</v>
      </c>
      <c r="D1" s="1" t="s">
        <v>5</v>
      </c>
      <c r="F1" s="1"/>
      <c r="G1" s="1"/>
    </row>
    <row r="2" spans="1:7" x14ac:dyDescent="0.2">
      <c r="A2" s="2">
        <v>1</v>
      </c>
      <c r="B2" s="2">
        <v>17.5</v>
      </c>
      <c r="C2" s="2">
        <f>B2-$B$73</f>
        <v>-0.56764705882353184</v>
      </c>
      <c r="D2" s="2">
        <f>C2^2</f>
        <v>0.3222231833910062</v>
      </c>
      <c r="F2" s="2"/>
      <c r="G2" s="8"/>
    </row>
    <row r="3" spans="1:7" x14ac:dyDescent="0.2">
      <c r="A3" s="2">
        <v>2</v>
      </c>
      <c r="B3" s="2">
        <v>18.2</v>
      </c>
      <c r="C3" s="2">
        <f>B3-$B$73</f>
        <v>0.13235294117646745</v>
      </c>
      <c r="D3" s="2">
        <f t="shared" ref="D3:D66" si="0">C3^2</f>
        <v>1.7517301038061452E-2</v>
      </c>
      <c r="F3" s="9"/>
      <c r="G3" s="8"/>
    </row>
    <row r="4" spans="1:7" x14ac:dyDescent="0.2">
      <c r="A4" s="2">
        <v>3</v>
      </c>
      <c r="B4" s="2">
        <v>17.5</v>
      </c>
      <c r="C4" s="2">
        <f>B4-$B$73</f>
        <v>-0.56764705882353184</v>
      </c>
      <c r="D4" s="2">
        <f t="shared" si="0"/>
        <v>0.3222231833910062</v>
      </c>
      <c r="F4" s="9"/>
      <c r="G4" s="8"/>
    </row>
    <row r="5" spans="1:7" x14ac:dyDescent="0.2">
      <c r="A5" s="2">
        <v>4</v>
      </c>
      <c r="B5" s="2">
        <v>18.600000000000001</v>
      </c>
      <c r="C5" s="2">
        <f>B5-$B$73</f>
        <v>0.53235294117646959</v>
      </c>
      <c r="D5" s="2">
        <f t="shared" si="0"/>
        <v>0.28339965397923766</v>
      </c>
    </row>
    <row r="6" spans="1:7" x14ac:dyDescent="0.2">
      <c r="A6" s="2">
        <v>5</v>
      </c>
      <c r="B6" s="2">
        <v>18.600000000000001</v>
      </c>
      <c r="C6" s="2">
        <f>B6-$B$73</f>
        <v>0.53235294117646959</v>
      </c>
      <c r="D6" s="2">
        <f t="shared" si="0"/>
        <v>0.28339965397923766</v>
      </c>
    </row>
    <row r="7" spans="1:7" x14ac:dyDescent="0.2">
      <c r="A7" s="2">
        <v>6</v>
      </c>
      <c r="B7" s="2">
        <v>18.7</v>
      </c>
      <c r="C7" s="2">
        <f>B7-$B$73</f>
        <v>0.63235294117646745</v>
      </c>
      <c r="D7" s="2">
        <f t="shared" si="0"/>
        <v>0.39987024221452888</v>
      </c>
    </row>
    <row r="8" spans="1:7" x14ac:dyDescent="0.2">
      <c r="A8" s="2">
        <v>7</v>
      </c>
      <c r="B8" s="2">
        <v>17.399999999999999</v>
      </c>
      <c r="C8" s="2">
        <f>B8-$B$73</f>
        <v>-0.66764705882353326</v>
      </c>
      <c r="D8" s="2">
        <f t="shared" si="0"/>
        <v>0.44575259515571447</v>
      </c>
    </row>
    <row r="9" spans="1:7" x14ac:dyDescent="0.2">
      <c r="A9" s="2">
        <v>8</v>
      </c>
      <c r="B9" s="2">
        <v>18.2</v>
      </c>
      <c r="C9" s="2">
        <f>B9-$B$73</f>
        <v>0.13235294117646745</v>
      </c>
      <c r="D9" s="2">
        <f t="shared" si="0"/>
        <v>1.7517301038061452E-2</v>
      </c>
    </row>
    <row r="10" spans="1:7" x14ac:dyDescent="0.2">
      <c r="A10" s="2">
        <v>9</v>
      </c>
      <c r="B10" s="2">
        <v>17.3</v>
      </c>
      <c r="C10" s="2">
        <f>B10-$B$73</f>
        <v>-0.76764705882353113</v>
      </c>
      <c r="D10" s="2">
        <f t="shared" si="0"/>
        <v>0.58928200692041788</v>
      </c>
    </row>
    <row r="11" spans="1:7" x14ac:dyDescent="0.2">
      <c r="A11" s="2">
        <v>10</v>
      </c>
      <c r="B11" s="2">
        <v>17.8</v>
      </c>
      <c r="C11" s="2">
        <f>B11-$B$73</f>
        <v>-0.26764705882353113</v>
      </c>
      <c r="D11" s="2">
        <f t="shared" si="0"/>
        <v>7.1634948096886725E-2</v>
      </c>
    </row>
    <row r="12" spans="1:7" x14ac:dyDescent="0.2">
      <c r="A12" s="2">
        <v>11</v>
      </c>
      <c r="B12" s="2">
        <v>18.3</v>
      </c>
      <c r="C12" s="2">
        <f>B12-$B$73</f>
        <v>0.23235294117646887</v>
      </c>
      <c r="D12" s="2">
        <f t="shared" si="0"/>
        <v>5.3987889273355606E-2</v>
      </c>
    </row>
    <row r="13" spans="1:7" x14ac:dyDescent="0.2">
      <c r="A13" s="2">
        <v>12</v>
      </c>
      <c r="B13" s="2">
        <v>19</v>
      </c>
      <c r="C13" s="2">
        <f>B13-$B$73</f>
        <v>0.93235294117646816</v>
      </c>
      <c r="D13" s="2">
        <f t="shared" si="0"/>
        <v>0.86928200692041069</v>
      </c>
    </row>
    <row r="14" spans="1:7" x14ac:dyDescent="0.2">
      <c r="A14" s="2">
        <v>13</v>
      </c>
      <c r="B14" s="2">
        <v>18.5</v>
      </c>
      <c r="C14" s="2">
        <f>B14-$B$73</f>
        <v>0.43235294117646816</v>
      </c>
      <c r="D14" s="2">
        <f t="shared" si="0"/>
        <v>0.18692906574394255</v>
      </c>
    </row>
    <row r="15" spans="1:7" x14ac:dyDescent="0.2">
      <c r="A15" s="2">
        <v>14</v>
      </c>
      <c r="B15" s="2">
        <v>17.2</v>
      </c>
      <c r="C15" s="2">
        <f>B15-$B$73</f>
        <v>-0.86764705882353255</v>
      </c>
      <c r="D15" s="2">
        <f t="shared" si="0"/>
        <v>0.75281141868512658</v>
      </c>
    </row>
    <row r="16" spans="1:7" x14ac:dyDescent="0.2">
      <c r="A16" s="2">
        <v>15</v>
      </c>
      <c r="B16" s="2">
        <v>17.600000000000001</v>
      </c>
      <c r="C16" s="2">
        <f>B16-$B$73</f>
        <v>-0.46764705882353041</v>
      </c>
      <c r="D16" s="2">
        <f t="shared" si="0"/>
        <v>0.21869377162629852</v>
      </c>
    </row>
    <row r="17" spans="1:4" x14ac:dyDescent="0.2">
      <c r="A17" s="2">
        <v>16</v>
      </c>
      <c r="B17" s="2">
        <v>17.8</v>
      </c>
      <c r="C17" s="2">
        <f>B17-$B$73</f>
        <v>-0.26764705882353113</v>
      </c>
      <c r="D17" s="2">
        <f t="shared" si="0"/>
        <v>7.1634948096886725E-2</v>
      </c>
    </row>
    <row r="18" spans="1:4" x14ac:dyDescent="0.2">
      <c r="A18" s="2">
        <v>17</v>
      </c>
      <c r="B18" s="2">
        <v>18</v>
      </c>
      <c r="C18" s="2">
        <f>B18-$B$73</f>
        <v>-6.7647058823531836E-2</v>
      </c>
      <c r="D18" s="2">
        <f t="shared" si="0"/>
        <v>4.5761245674743765E-3</v>
      </c>
    </row>
    <row r="19" spans="1:4" x14ac:dyDescent="0.2">
      <c r="A19" s="2">
        <v>18</v>
      </c>
      <c r="B19" s="2">
        <v>18.2</v>
      </c>
      <c r="C19" s="2">
        <f>B19-$B$73</f>
        <v>0.13235294117646745</v>
      </c>
      <c r="D19" s="2">
        <f t="shared" si="0"/>
        <v>1.7517301038061452E-2</v>
      </c>
    </row>
    <row r="20" spans="1:4" x14ac:dyDescent="0.2">
      <c r="A20" s="2">
        <v>19</v>
      </c>
      <c r="B20" s="2">
        <v>17.8</v>
      </c>
      <c r="C20" s="2">
        <f>B20-$B$73</f>
        <v>-0.26764705882353113</v>
      </c>
      <c r="D20" s="2">
        <f t="shared" si="0"/>
        <v>7.1634948096886725E-2</v>
      </c>
    </row>
    <row r="21" spans="1:4" x14ac:dyDescent="0.2">
      <c r="A21" s="2">
        <v>20</v>
      </c>
      <c r="B21" s="2">
        <v>18.5</v>
      </c>
      <c r="C21" s="2">
        <f>B21-$B$73</f>
        <v>0.43235294117646816</v>
      </c>
      <c r="D21" s="2">
        <f t="shared" si="0"/>
        <v>0.18692906574394255</v>
      </c>
    </row>
    <row r="22" spans="1:4" x14ac:dyDescent="0.2">
      <c r="A22" s="2">
        <v>21</v>
      </c>
      <c r="B22" s="2">
        <v>17.7</v>
      </c>
      <c r="C22" s="2">
        <f>B22-$B$73</f>
        <v>-0.36764705882353255</v>
      </c>
      <c r="D22" s="2">
        <f t="shared" si="0"/>
        <v>0.135164359861594</v>
      </c>
    </row>
    <row r="23" spans="1:4" x14ac:dyDescent="0.2">
      <c r="A23" s="2">
        <v>22</v>
      </c>
      <c r="B23" s="2">
        <v>18.2</v>
      </c>
      <c r="C23" s="2">
        <f>B23-$B$73</f>
        <v>0.13235294117646745</v>
      </c>
      <c r="D23" s="2">
        <f t="shared" si="0"/>
        <v>1.7517301038061452E-2</v>
      </c>
    </row>
    <row r="24" spans="1:4" x14ac:dyDescent="0.2">
      <c r="A24" s="2">
        <v>23</v>
      </c>
      <c r="B24" s="2">
        <v>18.5</v>
      </c>
      <c r="C24" s="2">
        <f>B24-$B$73</f>
        <v>0.43235294117646816</v>
      </c>
      <c r="D24" s="2">
        <f t="shared" si="0"/>
        <v>0.18692906574394255</v>
      </c>
    </row>
    <row r="25" spans="1:4" x14ac:dyDescent="0.2">
      <c r="A25" s="2">
        <v>24</v>
      </c>
      <c r="B25" s="2">
        <v>17.399999999999999</v>
      </c>
      <c r="C25" s="2">
        <f>B25-$B$73</f>
        <v>-0.66764705882353326</v>
      </c>
      <c r="D25" s="2">
        <f t="shared" si="0"/>
        <v>0.44575259515571447</v>
      </c>
    </row>
    <row r="26" spans="1:4" x14ac:dyDescent="0.2">
      <c r="A26" s="2">
        <v>25</v>
      </c>
      <c r="B26" s="2">
        <v>17.899999999999999</v>
      </c>
      <c r="C26" s="2">
        <f>B26-$B$73</f>
        <v>-0.16764705882353326</v>
      </c>
      <c r="D26" s="2">
        <f t="shared" si="0"/>
        <v>2.810553633218122E-2</v>
      </c>
    </row>
    <row r="27" spans="1:4" x14ac:dyDescent="0.2">
      <c r="A27" s="2">
        <v>26</v>
      </c>
      <c r="B27" s="2">
        <v>19</v>
      </c>
      <c r="C27" s="2">
        <f>B27-$B$73</f>
        <v>0.93235294117646816</v>
      </c>
      <c r="D27" s="2">
        <f t="shared" si="0"/>
        <v>0.86928200692041069</v>
      </c>
    </row>
    <row r="28" spans="1:4" x14ac:dyDescent="0.2">
      <c r="A28" s="2">
        <v>27</v>
      </c>
      <c r="B28" s="2">
        <v>17</v>
      </c>
      <c r="C28" s="2">
        <f>B28-$B$73</f>
        <v>-1.0676470588235318</v>
      </c>
      <c r="D28" s="2">
        <f t="shared" si="0"/>
        <v>1.1398702422145381</v>
      </c>
    </row>
    <row r="29" spans="1:4" x14ac:dyDescent="0.2">
      <c r="A29" s="2">
        <v>28</v>
      </c>
      <c r="B29" s="2">
        <v>18.600000000000001</v>
      </c>
      <c r="C29" s="2">
        <f t="shared" ref="C29:C69" si="1">B29-$B$73</f>
        <v>0.53235294117646959</v>
      </c>
      <c r="D29" s="2">
        <f t="shared" si="0"/>
        <v>0.28339965397923766</v>
      </c>
    </row>
    <row r="30" spans="1:4" x14ac:dyDescent="0.2">
      <c r="A30" s="2">
        <v>29</v>
      </c>
      <c r="B30" s="2">
        <v>18.7</v>
      </c>
      <c r="C30" s="2">
        <f t="shared" si="1"/>
        <v>0.63235294117646745</v>
      </c>
      <c r="D30" s="2">
        <f t="shared" si="0"/>
        <v>0.39987024221452888</v>
      </c>
    </row>
    <row r="31" spans="1:4" x14ac:dyDescent="0.2">
      <c r="A31" s="2">
        <v>30</v>
      </c>
      <c r="B31" s="2">
        <v>17.399999999999999</v>
      </c>
      <c r="C31" s="2">
        <f t="shared" si="1"/>
        <v>-0.66764705882353326</v>
      </c>
      <c r="D31" s="2">
        <f t="shared" si="0"/>
        <v>0.44575259515571447</v>
      </c>
    </row>
    <row r="32" spans="1:4" x14ac:dyDescent="0.2">
      <c r="A32" s="2">
        <v>31</v>
      </c>
      <c r="B32" s="2">
        <v>18.2</v>
      </c>
      <c r="C32" s="2">
        <f t="shared" si="1"/>
        <v>0.13235294117646745</v>
      </c>
      <c r="D32" s="2">
        <f t="shared" si="0"/>
        <v>1.7517301038061452E-2</v>
      </c>
    </row>
    <row r="33" spans="1:4" x14ac:dyDescent="0.2">
      <c r="A33" s="2">
        <v>32</v>
      </c>
      <c r="B33" s="2">
        <v>17.3</v>
      </c>
      <c r="C33" s="2">
        <f t="shared" si="1"/>
        <v>-0.76764705882353113</v>
      </c>
      <c r="D33" s="2">
        <f t="shared" si="0"/>
        <v>0.58928200692041788</v>
      </c>
    </row>
    <row r="34" spans="1:4" x14ac:dyDescent="0.2">
      <c r="A34" s="2">
        <v>33</v>
      </c>
      <c r="B34" s="2">
        <v>17.8</v>
      </c>
      <c r="C34" s="2">
        <f t="shared" si="1"/>
        <v>-0.26764705882353113</v>
      </c>
      <c r="D34" s="2">
        <f t="shared" si="0"/>
        <v>7.1634948096886725E-2</v>
      </c>
    </row>
    <row r="35" spans="1:4" x14ac:dyDescent="0.2">
      <c r="A35" s="2">
        <v>34</v>
      </c>
      <c r="B35" s="2">
        <v>18.3</v>
      </c>
      <c r="C35" s="2">
        <f t="shared" si="1"/>
        <v>0.23235294117646887</v>
      </c>
      <c r="D35" s="2">
        <f t="shared" si="0"/>
        <v>5.3987889273355606E-2</v>
      </c>
    </row>
    <row r="36" spans="1:4" x14ac:dyDescent="0.2">
      <c r="A36" s="2">
        <v>35</v>
      </c>
      <c r="B36" s="2">
        <v>19</v>
      </c>
      <c r="C36" s="2">
        <f t="shared" si="1"/>
        <v>0.93235294117646816</v>
      </c>
      <c r="D36" s="2">
        <f t="shared" si="0"/>
        <v>0.86928200692041069</v>
      </c>
    </row>
    <row r="37" spans="1:4" x14ac:dyDescent="0.2">
      <c r="A37" s="2">
        <v>36</v>
      </c>
      <c r="B37" s="2">
        <v>17.8</v>
      </c>
      <c r="C37" s="2">
        <f t="shared" si="1"/>
        <v>-0.26764705882353113</v>
      </c>
      <c r="D37" s="2">
        <f t="shared" si="0"/>
        <v>7.1634948096886725E-2</v>
      </c>
    </row>
    <row r="38" spans="1:4" x14ac:dyDescent="0.2">
      <c r="A38" s="2">
        <v>37</v>
      </c>
      <c r="B38" s="2">
        <v>18</v>
      </c>
      <c r="C38" s="2">
        <f t="shared" si="1"/>
        <v>-6.7647058823531836E-2</v>
      </c>
      <c r="D38" s="2">
        <f t="shared" si="0"/>
        <v>4.5761245674743765E-3</v>
      </c>
    </row>
    <row r="39" spans="1:4" x14ac:dyDescent="0.2">
      <c r="A39" s="2">
        <v>38</v>
      </c>
      <c r="B39" s="2">
        <v>18.2</v>
      </c>
      <c r="C39" s="2">
        <f t="shared" si="1"/>
        <v>0.13235294117646745</v>
      </c>
      <c r="D39" s="2">
        <f t="shared" si="0"/>
        <v>1.7517301038061452E-2</v>
      </c>
    </row>
    <row r="40" spans="1:4" x14ac:dyDescent="0.2">
      <c r="A40" s="2">
        <v>39</v>
      </c>
      <c r="B40" s="2">
        <v>17.8</v>
      </c>
      <c r="C40" s="2">
        <f t="shared" si="1"/>
        <v>-0.26764705882353113</v>
      </c>
      <c r="D40" s="2">
        <f t="shared" si="0"/>
        <v>7.1634948096886725E-2</v>
      </c>
    </row>
    <row r="41" spans="1:4" x14ac:dyDescent="0.2">
      <c r="A41" s="2">
        <v>40</v>
      </c>
      <c r="B41" s="2">
        <v>18.5</v>
      </c>
      <c r="C41" s="2">
        <f t="shared" si="1"/>
        <v>0.43235294117646816</v>
      </c>
      <c r="D41" s="2">
        <f t="shared" si="0"/>
        <v>0.18692906574394255</v>
      </c>
    </row>
    <row r="42" spans="1:4" x14ac:dyDescent="0.2">
      <c r="A42" s="2">
        <v>41</v>
      </c>
      <c r="B42" s="2">
        <v>17.7</v>
      </c>
      <c r="C42" s="2">
        <f t="shared" si="1"/>
        <v>-0.36764705882353255</v>
      </c>
      <c r="D42" s="2">
        <f t="shared" si="0"/>
        <v>0.135164359861594</v>
      </c>
    </row>
    <row r="43" spans="1:4" x14ac:dyDescent="0.2">
      <c r="A43" s="2">
        <v>42</v>
      </c>
      <c r="B43" s="2">
        <v>18.2</v>
      </c>
      <c r="C43" s="2">
        <f t="shared" si="1"/>
        <v>0.13235294117646745</v>
      </c>
      <c r="D43" s="2">
        <f t="shared" si="0"/>
        <v>1.7517301038061452E-2</v>
      </c>
    </row>
    <row r="44" spans="1:4" x14ac:dyDescent="0.2">
      <c r="A44" s="2">
        <v>43</v>
      </c>
      <c r="B44" s="2">
        <v>18.5</v>
      </c>
      <c r="C44" s="2">
        <f t="shared" si="1"/>
        <v>0.43235294117646816</v>
      </c>
      <c r="D44" s="2">
        <f t="shared" si="0"/>
        <v>0.18692906574394255</v>
      </c>
    </row>
    <row r="45" spans="1:4" x14ac:dyDescent="0.2">
      <c r="A45" s="2">
        <v>44</v>
      </c>
      <c r="B45" s="2">
        <v>19</v>
      </c>
      <c r="C45" s="2">
        <f t="shared" si="1"/>
        <v>0.93235294117646816</v>
      </c>
      <c r="D45" s="2">
        <f t="shared" si="0"/>
        <v>0.86928200692041069</v>
      </c>
    </row>
    <row r="46" spans="1:4" x14ac:dyDescent="0.2">
      <c r="A46" s="2">
        <v>45</v>
      </c>
      <c r="B46" s="2">
        <v>17</v>
      </c>
      <c r="C46" s="2">
        <f t="shared" si="1"/>
        <v>-1.0676470588235318</v>
      </c>
      <c r="D46" s="2">
        <f t="shared" si="0"/>
        <v>1.1398702422145381</v>
      </c>
    </row>
    <row r="47" spans="1:4" x14ac:dyDescent="0.2">
      <c r="A47" s="2">
        <v>46</v>
      </c>
      <c r="B47" s="2">
        <v>18.600000000000001</v>
      </c>
      <c r="C47" s="2">
        <f t="shared" si="1"/>
        <v>0.53235294117646959</v>
      </c>
      <c r="D47" s="2">
        <f t="shared" si="0"/>
        <v>0.28339965397923766</v>
      </c>
    </row>
    <row r="48" spans="1:4" x14ac:dyDescent="0.2">
      <c r="A48" s="2">
        <v>47</v>
      </c>
      <c r="B48" s="2">
        <v>18.7</v>
      </c>
      <c r="C48" s="2">
        <f t="shared" si="1"/>
        <v>0.63235294117646745</v>
      </c>
      <c r="D48" s="2">
        <f t="shared" si="0"/>
        <v>0.39987024221452888</v>
      </c>
    </row>
    <row r="49" spans="1:4" x14ac:dyDescent="0.2">
      <c r="A49" s="2">
        <v>48</v>
      </c>
      <c r="B49" s="2">
        <v>17.399999999999999</v>
      </c>
      <c r="C49" s="2">
        <f t="shared" si="1"/>
        <v>-0.66764705882353326</v>
      </c>
      <c r="D49" s="2">
        <f t="shared" si="0"/>
        <v>0.44575259515571447</v>
      </c>
    </row>
    <row r="50" spans="1:4" x14ac:dyDescent="0.2">
      <c r="A50" s="2">
        <v>49</v>
      </c>
      <c r="B50" s="2">
        <v>18.2</v>
      </c>
      <c r="C50" s="2">
        <f t="shared" si="1"/>
        <v>0.13235294117646745</v>
      </c>
      <c r="D50" s="2">
        <f t="shared" si="0"/>
        <v>1.7517301038061452E-2</v>
      </c>
    </row>
    <row r="51" spans="1:4" x14ac:dyDescent="0.2">
      <c r="A51" s="2">
        <v>50</v>
      </c>
      <c r="B51" s="2">
        <v>17.5</v>
      </c>
      <c r="C51" s="2">
        <f t="shared" si="1"/>
        <v>-0.56764705882353184</v>
      </c>
      <c r="D51" s="2">
        <f t="shared" si="0"/>
        <v>0.3222231833910062</v>
      </c>
    </row>
    <row r="52" spans="1:4" x14ac:dyDescent="0.2">
      <c r="A52" s="2">
        <v>51</v>
      </c>
      <c r="B52" s="2">
        <v>18.2</v>
      </c>
      <c r="C52" s="2">
        <f t="shared" si="1"/>
        <v>0.13235294117646745</v>
      </c>
      <c r="D52" s="2">
        <f t="shared" si="0"/>
        <v>1.7517301038061452E-2</v>
      </c>
    </row>
    <row r="53" spans="1:4" x14ac:dyDescent="0.2">
      <c r="A53" s="2">
        <v>52</v>
      </c>
      <c r="B53" s="2">
        <v>17.5</v>
      </c>
      <c r="C53" s="2">
        <f t="shared" si="1"/>
        <v>-0.56764705882353184</v>
      </c>
      <c r="D53" s="2">
        <f t="shared" si="0"/>
        <v>0.3222231833910062</v>
      </c>
    </row>
    <row r="54" spans="1:4" x14ac:dyDescent="0.2">
      <c r="A54" s="2">
        <v>53</v>
      </c>
      <c r="B54" s="2">
        <v>18.600000000000001</v>
      </c>
      <c r="C54" s="2">
        <f t="shared" si="1"/>
        <v>0.53235294117646959</v>
      </c>
      <c r="D54" s="2">
        <f t="shared" si="0"/>
        <v>0.28339965397923766</v>
      </c>
    </row>
    <row r="55" spans="1:4" x14ac:dyDescent="0.2">
      <c r="A55" s="2">
        <v>54</v>
      </c>
      <c r="B55" s="2">
        <v>18.600000000000001</v>
      </c>
      <c r="C55" s="2">
        <f t="shared" si="1"/>
        <v>0.53235294117646959</v>
      </c>
      <c r="D55" s="2">
        <f t="shared" si="0"/>
        <v>0.28339965397923766</v>
      </c>
    </row>
    <row r="56" spans="1:4" x14ac:dyDescent="0.2">
      <c r="A56" s="2">
        <v>55</v>
      </c>
      <c r="B56" s="2">
        <v>18.7</v>
      </c>
      <c r="C56" s="2">
        <f t="shared" si="1"/>
        <v>0.63235294117646745</v>
      </c>
      <c r="D56" s="2">
        <f t="shared" si="0"/>
        <v>0.39987024221452888</v>
      </c>
    </row>
    <row r="57" spans="1:4" x14ac:dyDescent="0.2">
      <c r="A57" s="2">
        <v>56</v>
      </c>
      <c r="B57" s="2">
        <v>18.3</v>
      </c>
      <c r="C57" s="2">
        <f t="shared" si="1"/>
        <v>0.23235294117646887</v>
      </c>
      <c r="D57" s="2">
        <f t="shared" si="0"/>
        <v>5.3987889273355606E-2</v>
      </c>
    </row>
    <row r="58" spans="1:4" x14ac:dyDescent="0.2">
      <c r="A58" s="2">
        <v>57</v>
      </c>
      <c r="B58" s="2">
        <v>19</v>
      </c>
      <c r="C58" s="2">
        <f t="shared" si="1"/>
        <v>0.93235294117646816</v>
      </c>
      <c r="D58" s="2">
        <f t="shared" si="0"/>
        <v>0.86928200692041069</v>
      </c>
    </row>
    <row r="59" spans="1:4" x14ac:dyDescent="0.2">
      <c r="A59" s="2">
        <v>58</v>
      </c>
      <c r="B59" s="2">
        <v>17.8</v>
      </c>
      <c r="C59" s="2">
        <f t="shared" si="1"/>
        <v>-0.26764705882353113</v>
      </c>
      <c r="D59" s="2">
        <f t="shared" si="0"/>
        <v>7.1634948096886725E-2</v>
      </c>
    </row>
    <row r="60" spans="1:4" x14ac:dyDescent="0.2">
      <c r="A60" s="2">
        <v>59</v>
      </c>
      <c r="B60" s="2">
        <v>18</v>
      </c>
      <c r="C60" s="2">
        <f t="shared" si="1"/>
        <v>-6.7647058823531836E-2</v>
      </c>
      <c r="D60" s="2">
        <f t="shared" si="0"/>
        <v>4.5761245674743765E-3</v>
      </c>
    </row>
    <row r="61" spans="1:4" x14ac:dyDescent="0.2">
      <c r="A61" s="2">
        <v>60</v>
      </c>
      <c r="B61" s="2">
        <v>18.2</v>
      </c>
      <c r="C61" s="2">
        <f t="shared" si="1"/>
        <v>0.13235294117646745</v>
      </c>
      <c r="D61" s="2">
        <f t="shared" si="0"/>
        <v>1.7517301038061452E-2</v>
      </c>
    </row>
    <row r="62" spans="1:4" x14ac:dyDescent="0.2">
      <c r="A62" s="2">
        <v>61</v>
      </c>
      <c r="B62" s="2">
        <v>17.8</v>
      </c>
      <c r="C62" s="2">
        <f t="shared" si="1"/>
        <v>-0.26764705882353113</v>
      </c>
      <c r="D62" s="2">
        <f t="shared" si="0"/>
        <v>7.1634948096886725E-2</v>
      </c>
    </row>
    <row r="63" spans="1:4" x14ac:dyDescent="0.2">
      <c r="A63" s="2">
        <v>62</v>
      </c>
      <c r="B63" s="2">
        <v>17.2</v>
      </c>
      <c r="C63" s="2">
        <f t="shared" si="1"/>
        <v>-0.86764705882353255</v>
      </c>
      <c r="D63" s="2">
        <f t="shared" si="0"/>
        <v>0.75281141868512658</v>
      </c>
    </row>
    <row r="64" spans="1:4" x14ac:dyDescent="0.2">
      <c r="A64" s="2">
        <v>63</v>
      </c>
      <c r="B64" s="2">
        <v>17.600000000000001</v>
      </c>
      <c r="C64" s="2">
        <f t="shared" si="1"/>
        <v>-0.46764705882353041</v>
      </c>
      <c r="D64" s="2">
        <f t="shared" si="0"/>
        <v>0.21869377162629852</v>
      </c>
    </row>
    <row r="65" spans="1:4" x14ac:dyDescent="0.2">
      <c r="A65" s="2">
        <v>64</v>
      </c>
      <c r="B65" s="2">
        <v>17.8</v>
      </c>
      <c r="C65" s="2">
        <f t="shared" si="1"/>
        <v>-0.26764705882353113</v>
      </c>
      <c r="D65" s="2">
        <f t="shared" si="0"/>
        <v>7.1634948096886725E-2</v>
      </c>
    </row>
    <row r="66" spans="1:4" x14ac:dyDescent="0.2">
      <c r="A66" s="2">
        <v>65</v>
      </c>
      <c r="B66" s="2">
        <v>18</v>
      </c>
      <c r="C66" s="2">
        <f t="shared" si="1"/>
        <v>-6.7647058823531836E-2</v>
      </c>
      <c r="D66" s="2">
        <f t="shared" si="0"/>
        <v>4.5761245674743765E-3</v>
      </c>
    </row>
    <row r="67" spans="1:4" x14ac:dyDescent="0.2">
      <c r="A67" s="2">
        <v>66</v>
      </c>
      <c r="B67" s="2">
        <v>18.2</v>
      </c>
      <c r="C67" s="2">
        <f t="shared" si="1"/>
        <v>0.13235294117646745</v>
      </c>
      <c r="D67" s="2">
        <f t="shared" ref="D67:D69" si="2">C67^2</f>
        <v>1.7517301038061452E-2</v>
      </c>
    </row>
    <row r="68" spans="1:4" x14ac:dyDescent="0.2">
      <c r="A68" s="2">
        <v>67</v>
      </c>
      <c r="B68" s="2">
        <v>17.8</v>
      </c>
      <c r="C68" s="2">
        <f t="shared" si="1"/>
        <v>-0.26764705882353113</v>
      </c>
      <c r="D68" s="2">
        <f t="shared" si="2"/>
        <v>7.1634948096886725E-2</v>
      </c>
    </row>
    <row r="69" spans="1:4" x14ac:dyDescent="0.2">
      <c r="A69" s="2">
        <v>68</v>
      </c>
      <c r="B69" s="2">
        <v>18.5</v>
      </c>
      <c r="C69" s="2">
        <f t="shared" si="1"/>
        <v>0.43235294117646816</v>
      </c>
      <c r="D69" s="2">
        <f t="shared" si="2"/>
        <v>0.18692906574394255</v>
      </c>
    </row>
    <row r="70" spans="1:4" x14ac:dyDescent="0.2">
      <c r="B70" s="2"/>
    </row>
    <row r="71" spans="1:4" x14ac:dyDescent="0.2">
      <c r="A71" s="2" t="s">
        <v>2</v>
      </c>
      <c r="B71" s="2">
        <f>SUM(B2:B69)</f>
        <v>1228.6000000000001</v>
      </c>
      <c r="C71" s="5">
        <f>SUM(C2:C22)</f>
        <v>-1.0205882352941664</v>
      </c>
      <c r="D71" s="2">
        <f>SUM(D2:D22)</f>
        <v>5.3219809688581394</v>
      </c>
    </row>
    <row r="72" spans="1:4" x14ac:dyDescent="0.2">
      <c r="A72" s="2"/>
      <c r="B72" s="2"/>
      <c r="C72" s="5"/>
      <c r="D72" s="2"/>
    </row>
    <row r="73" spans="1:4" ht="32" x14ac:dyDescent="0.2">
      <c r="A73" s="1" t="s">
        <v>3</v>
      </c>
      <c r="B73" s="3">
        <f>B71/A69</f>
        <v>18.067647058823532</v>
      </c>
      <c r="C73" s="10">
        <f>ROUND(B73,2)</f>
        <v>18.07</v>
      </c>
    </row>
    <row r="74" spans="1:4" ht="32" x14ac:dyDescent="0.2">
      <c r="A74" s="4" t="s">
        <v>6</v>
      </c>
      <c r="B74" s="3">
        <f>SQRT(D71/(A69-1))</f>
        <v>0.28183781111483619</v>
      </c>
      <c r="C74" s="10">
        <f>ROUND(B74,2)</f>
        <v>0.28000000000000003</v>
      </c>
    </row>
    <row r="75" spans="1:4" ht="32" x14ac:dyDescent="0.2">
      <c r="A75" s="1" t="s">
        <v>7</v>
      </c>
      <c r="B75" s="3">
        <f>B74/SQRT(A69)</f>
        <v>3.4177854838804374E-2</v>
      </c>
      <c r="C75" s="10">
        <f>ROUND(B75,2)</f>
        <v>0.03</v>
      </c>
    </row>
    <row r="76" spans="1:4" ht="32" x14ac:dyDescent="0.2">
      <c r="A76" s="1" t="s">
        <v>8</v>
      </c>
      <c r="B76" s="7">
        <f>C75/C73</f>
        <v>1.6602102933038184E-3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D18" sqref="D18"/>
    </sheetView>
  </sheetViews>
  <sheetFormatPr baseColWidth="10" defaultRowHeight="16" x14ac:dyDescent="0.2"/>
  <cols>
    <col min="1" max="1" width="12.83203125" customWidth="1"/>
    <col min="2" max="2" width="15.6640625" customWidth="1"/>
    <col min="3" max="3" width="21.83203125" customWidth="1"/>
    <col min="4" max="4" width="21.5" customWidth="1"/>
  </cols>
  <sheetData>
    <row r="1" spans="1:7" ht="48" x14ac:dyDescent="0.2">
      <c r="A1" s="1" t="s">
        <v>0</v>
      </c>
      <c r="B1" s="1" t="s">
        <v>1</v>
      </c>
      <c r="C1" s="1" t="s">
        <v>4</v>
      </c>
      <c r="D1" s="1" t="s">
        <v>5</v>
      </c>
      <c r="F1" s="1"/>
      <c r="G1" s="1"/>
    </row>
    <row r="2" spans="1:7" x14ac:dyDescent="0.2">
      <c r="A2" s="2">
        <v>1</v>
      </c>
      <c r="B2" s="2">
        <f>'PR1'!B2+1</f>
        <v>18.5</v>
      </c>
      <c r="C2" s="2">
        <f>B2-$B$15</f>
        <v>-0.48000000000000043</v>
      </c>
      <c r="D2" s="2">
        <f>C2^2</f>
        <v>0.23040000000000041</v>
      </c>
      <c r="F2" s="2"/>
      <c r="G2" s="8"/>
    </row>
    <row r="3" spans="1:7" x14ac:dyDescent="0.2">
      <c r="A3" s="2">
        <v>2</v>
      </c>
      <c r="B3" s="2">
        <f>'PR1'!B3+1</f>
        <v>19.2</v>
      </c>
      <c r="C3" s="2">
        <f t="shared" ref="C3:C11" si="0">B3-$B$15</f>
        <v>0.21999999999999886</v>
      </c>
      <c r="D3" s="2">
        <f t="shared" ref="D3:D11" si="1">C3^2</f>
        <v>4.8399999999999499E-2</v>
      </c>
      <c r="F3" s="9"/>
      <c r="G3" s="8"/>
    </row>
    <row r="4" spans="1:7" x14ac:dyDescent="0.2">
      <c r="A4" s="2">
        <v>3</v>
      </c>
      <c r="B4" s="2">
        <f>'PR1'!B4+1</f>
        <v>18.5</v>
      </c>
      <c r="C4" s="2">
        <f t="shared" si="0"/>
        <v>-0.48000000000000043</v>
      </c>
      <c r="D4" s="2">
        <f t="shared" si="1"/>
        <v>0.23040000000000041</v>
      </c>
      <c r="F4" s="9"/>
      <c r="G4" s="8"/>
    </row>
    <row r="5" spans="1:7" x14ac:dyDescent="0.2">
      <c r="A5" s="2">
        <v>4</v>
      </c>
      <c r="B5" s="2">
        <f>'PR1'!B5+1</f>
        <v>19.600000000000001</v>
      </c>
      <c r="C5" s="2">
        <f t="shared" si="0"/>
        <v>0.62000000000000099</v>
      </c>
      <c r="D5" s="2">
        <f t="shared" si="1"/>
        <v>0.38440000000000124</v>
      </c>
    </row>
    <row r="6" spans="1:7" x14ac:dyDescent="0.2">
      <c r="A6" s="2">
        <v>5</v>
      </c>
      <c r="B6" s="2">
        <f>'PR1'!B6+1</f>
        <v>19.600000000000001</v>
      </c>
      <c r="C6" s="2">
        <f t="shared" si="0"/>
        <v>0.62000000000000099</v>
      </c>
      <c r="D6" s="2">
        <f t="shared" si="1"/>
        <v>0.38440000000000124</v>
      </c>
    </row>
    <row r="7" spans="1:7" x14ac:dyDescent="0.2">
      <c r="A7" s="2">
        <v>6</v>
      </c>
      <c r="B7" s="2">
        <f>'PR1'!B7+1</f>
        <v>19.7</v>
      </c>
      <c r="C7" s="2">
        <f t="shared" si="0"/>
        <v>0.71999999999999886</v>
      </c>
      <c r="D7" s="2">
        <f t="shared" si="1"/>
        <v>0.51839999999999842</v>
      </c>
    </row>
    <row r="8" spans="1:7" x14ac:dyDescent="0.2">
      <c r="A8" s="2">
        <v>7</v>
      </c>
      <c r="B8" s="2">
        <f>'PR1'!B8+1</f>
        <v>18.399999999999999</v>
      </c>
      <c r="C8" s="2">
        <f t="shared" si="0"/>
        <v>-0.58000000000000185</v>
      </c>
      <c r="D8" s="2">
        <f t="shared" si="1"/>
        <v>0.33640000000000214</v>
      </c>
    </row>
    <row r="9" spans="1:7" x14ac:dyDescent="0.2">
      <c r="A9" s="2">
        <v>8</v>
      </c>
      <c r="B9" s="2">
        <f>'PR1'!B9+1</f>
        <v>19.2</v>
      </c>
      <c r="C9" s="2">
        <f t="shared" si="0"/>
        <v>0.21999999999999886</v>
      </c>
      <c r="D9" s="2">
        <f t="shared" si="1"/>
        <v>4.8399999999999499E-2</v>
      </c>
    </row>
    <row r="10" spans="1:7" x14ac:dyDescent="0.2">
      <c r="A10" s="2">
        <v>9</v>
      </c>
      <c r="B10" s="2">
        <f>'PR1'!B10+1</f>
        <v>18.3</v>
      </c>
      <c r="C10" s="2">
        <f t="shared" si="0"/>
        <v>-0.67999999999999972</v>
      </c>
      <c r="D10" s="2">
        <f t="shared" si="1"/>
        <v>0.46239999999999959</v>
      </c>
    </row>
    <row r="11" spans="1:7" x14ac:dyDescent="0.2">
      <c r="A11" s="2">
        <v>10</v>
      </c>
      <c r="B11" s="2">
        <f>'PR1'!B11+1</f>
        <v>18.8</v>
      </c>
      <c r="C11" s="2">
        <f t="shared" si="0"/>
        <v>-0.17999999999999972</v>
      </c>
      <c r="D11" s="2">
        <f t="shared" si="1"/>
        <v>3.2399999999999901E-2</v>
      </c>
    </row>
    <row r="13" spans="1:7" x14ac:dyDescent="0.2">
      <c r="A13" s="2" t="s">
        <v>2</v>
      </c>
      <c r="B13" s="2">
        <f>SUM(B2:B11)</f>
        <v>189.8</v>
      </c>
      <c r="C13" s="5">
        <f t="shared" ref="C13:D13" si="2">SUM(C2:C11)</f>
        <v>-3.5527136788005009E-15</v>
      </c>
      <c r="D13" s="2">
        <f t="shared" si="2"/>
        <v>2.6760000000000024</v>
      </c>
    </row>
    <row r="14" spans="1:7" x14ac:dyDescent="0.2">
      <c r="A14" s="2"/>
      <c r="B14" s="2"/>
      <c r="C14" s="5"/>
      <c r="D14" s="2"/>
    </row>
    <row r="15" spans="1:7" ht="32" x14ac:dyDescent="0.2">
      <c r="A15" s="1" t="s">
        <v>3</v>
      </c>
      <c r="B15" s="3">
        <f>B13/A11</f>
        <v>18.98</v>
      </c>
      <c r="C15" s="6">
        <f t="shared" ref="C15:C16" si="3">ROUND(B15,1)</f>
        <v>19</v>
      </c>
    </row>
    <row r="16" spans="1:7" ht="32" x14ac:dyDescent="0.2">
      <c r="A16" s="4" t="s">
        <v>6</v>
      </c>
      <c r="B16" s="3">
        <f>SQRT(D13/(A11-1))</f>
        <v>0.54528280124476103</v>
      </c>
      <c r="C16" s="6">
        <f t="shared" si="3"/>
        <v>0.5</v>
      </c>
    </row>
    <row r="17" spans="1:3" ht="32" x14ac:dyDescent="0.2">
      <c r="A17" s="1" t="s">
        <v>7</v>
      </c>
      <c r="B17" s="3">
        <f>B16/SQRT(10)</f>
        <v>0.17243356208503421</v>
      </c>
      <c r="C17" s="6">
        <f>ROUND(B17,1)</f>
        <v>0.2</v>
      </c>
    </row>
    <row r="18" spans="1:3" ht="32" x14ac:dyDescent="0.2">
      <c r="A18" s="1" t="s">
        <v>8</v>
      </c>
      <c r="B18" s="7">
        <f>C17/C15</f>
        <v>1.0526315789473684E-2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PR1</vt:lpstr>
      <vt:lpstr>PR2</vt:lpstr>
      <vt:lpstr>PR3</vt:lpstr>
      <vt:lpstr>PR4</vt:lpstr>
      <vt:lpstr>PR5</vt:lpstr>
      <vt:lpstr>PR6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2016-06-27T08:24:41Z</dcterms:created>
  <dcterms:modified xsi:type="dcterms:W3CDTF">2016-06-27T09:24:01Z</dcterms:modified>
</cp:coreProperties>
</file>